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99" i="1" l="1"/>
  <c r="D64" i="1"/>
  <c r="D62" i="1"/>
  <c r="H48" i="1"/>
  <c r="H39" i="1"/>
  <c r="H49" i="1"/>
  <c r="H24" i="1"/>
  <c r="H21" i="1" l="1"/>
  <c r="H19" i="1" l="1"/>
  <c r="H23" i="1" l="1"/>
  <c r="H18" i="1"/>
  <c r="H27" i="1" l="1"/>
  <c r="H16" i="1"/>
  <c r="H31" i="1" l="1"/>
  <c r="H28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<sst xmlns="http://schemas.openxmlformats.org/spreadsheetml/2006/main" count="182" uniqueCount="118">
  <si>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</si>
  <si>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</si>
  <si>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</si>
  <si>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</si>
  <si>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</si>
  <si>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</si>
  <si>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</si>
  <si>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</si>
  <si>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</si>
  <si>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</si>
  <si>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</si>
  <si>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</si>
  <si>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</si>
  <si>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</si>
  <si>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</si>
  <si>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</si>
  <si>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</si>
  <si>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</si>
  <si>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</si>
  <si>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</si>
  <si>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</si>
  <si>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</si>
  <si>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</si>
  <si>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</si>
  <si>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</si>
  <si>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Dana:16.08.2019.</t>
  </si>
  <si>
    <t>Primljena i neutrošena participacija od 16.08.2019.</t>
  </si>
  <si>
    <t>Euromedicina Novi Sad</t>
  </si>
  <si>
    <t>Laboratorijski materijal</t>
  </si>
  <si>
    <t>19001425-2257</t>
  </si>
  <si>
    <t>19001426-2257</t>
  </si>
  <si>
    <t>Eurodijagnostikaa Novi Sad</t>
  </si>
  <si>
    <t>19061857-0716</t>
  </si>
  <si>
    <t>Lavija</t>
  </si>
  <si>
    <t>1220/2019</t>
  </si>
  <si>
    <t>1221/2019</t>
  </si>
  <si>
    <t>IF2019-15018</t>
  </si>
  <si>
    <t>Medicom Šabac</t>
  </si>
  <si>
    <t>RO filmovi</t>
  </si>
  <si>
    <t>00/190401642</t>
  </si>
  <si>
    <t>Sanitetski materijal</t>
  </si>
  <si>
    <t>1217/2019</t>
  </si>
  <si>
    <t>UKUPNO SANITETSKI MATERIJAL</t>
  </si>
  <si>
    <t>Farmalogist</t>
  </si>
  <si>
    <t>Lekovi RFZO</t>
  </si>
  <si>
    <t>190273192</t>
  </si>
  <si>
    <t>UKUPNO LEKOVI</t>
  </si>
  <si>
    <t>Auto Mirkos Požarevac</t>
  </si>
  <si>
    <t>Popravke elektr.</t>
  </si>
  <si>
    <t>19-40-2353</t>
  </si>
  <si>
    <t>Auto servis Batuna Požarevac</t>
  </si>
  <si>
    <t>Mehaničke popravke</t>
  </si>
  <si>
    <t>35/2019</t>
  </si>
  <si>
    <t>Delmax DOO Stara Pazova</t>
  </si>
  <si>
    <t>Ostali materijal za prevozna sredstva</t>
  </si>
  <si>
    <t>978</t>
  </si>
  <si>
    <t>Deltagraf doo</t>
  </si>
  <si>
    <t>Kancelarijski materijal</t>
  </si>
  <si>
    <t>1658</t>
  </si>
  <si>
    <t>Elektrolux-012</t>
  </si>
  <si>
    <t>Električne instalacije</t>
  </si>
  <si>
    <t>9754FAMP1612MPM19</t>
  </si>
  <si>
    <t>9749FAMP1622MPM19</t>
  </si>
  <si>
    <t>9787FAMP1643MPM19</t>
  </si>
  <si>
    <t>Infolab Beograd</t>
  </si>
  <si>
    <t>Usluge održavanja softvera</t>
  </si>
  <si>
    <t>5213-2019-TU-0710</t>
  </si>
  <si>
    <t>JKP Vodovod i kanalizacija</t>
  </si>
  <si>
    <t>Usluge vodovoda i kanalizacije</t>
  </si>
  <si>
    <t>05-000691-08202102</t>
  </si>
  <si>
    <t>02-1-000691-08202103</t>
  </si>
  <si>
    <t>96-1-000691-08202104</t>
  </si>
  <si>
    <t>93-1-000691-08202105</t>
  </si>
  <si>
    <t>08-1-000691-08202101</t>
  </si>
  <si>
    <t>11-1-000691-08202100</t>
  </si>
  <si>
    <t>JP PTT</t>
  </si>
  <si>
    <t>Usluge dostave</t>
  </si>
  <si>
    <t>2319000210378010</t>
  </si>
  <si>
    <t>Ostalai medicinski i laboratorijski materijal</t>
  </si>
  <si>
    <t>NIPD Reč naroda</t>
  </si>
  <si>
    <t>Objavljivanje tendera</t>
  </si>
  <si>
    <t>533-924</t>
  </si>
  <si>
    <t>533-859</t>
  </si>
  <si>
    <t>Promedia doo</t>
  </si>
  <si>
    <t>Ostali medicinski i laboratorijski materijal</t>
  </si>
  <si>
    <t>RO-12512/19</t>
  </si>
  <si>
    <t>SR Print</t>
  </si>
  <si>
    <t>3746/19</t>
  </si>
  <si>
    <t>Računarska oprema</t>
  </si>
  <si>
    <t>243/19</t>
  </si>
  <si>
    <t>244/19</t>
  </si>
  <si>
    <t>Razvigor</t>
  </si>
  <si>
    <t>95/19</t>
  </si>
  <si>
    <t>SaGraf</t>
  </si>
  <si>
    <t>123/19</t>
  </si>
  <si>
    <t>SBB</t>
  </si>
  <si>
    <t>Internet i sl.</t>
  </si>
  <si>
    <t>901205987201905</t>
  </si>
  <si>
    <t>901205987201906</t>
  </si>
  <si>
    <t>901205987201907</t>
  </si>
  <si>
    <t>103012731201907</t>
  </si>
  <si>
    <t>19601062022201907</t>
  </si>
  <si>
    <t>Sinofarm</t>
  </si>
  <si>
    <t>426791</t>
  </si>
  <si>
    <t>Tehnomarket</t>
  </si>
  <si>
    <t>0255/2018</t>
  </si>
  <si>
    <t>ZZJZ Požarevac</t>
  </si>
  <si>
    <t>Usluge javnog zdravstva</t>
  </si>
  <si>
    <t>4532/2019</t>
  </si>
  <si>
    <t>Zipsoft</t>
  </si>
  <si>
    <t>19-360-000238</t>
  </si>
  <si>
    <t>Šrafko</t>
  </si>
  <si>
    <t>Stolarski radovi</t>
  </si>
  <si>
    <t>FR468174</t>
  </si>
  <si>
    <t>UKUPNO MATERIJALNI TROŠKOVI</t>
  </si>
  <si>
    <t>Gotovina-blagajna</t>
  </si>
  <si>
    <t>Dnevnice</t>
  </si>
  <si>
    <t>Dana 16.08.2019.godine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</si>
</sst>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166" fontId="6" fillId="0" borderId="1" xfId="1" applyNumberFormat="1" applyBorder="1"/>
    <xf numFmtId="49" fontId="6" fillId="0" borderId="1" xfId="1" applyNumberFormat="1" applyBorder="1" applyAlignment="1">
      <alignment horizontal="left"/>
    </xf>
    <xf numFmtId="49" fontId="6" fillId="0" borderId="1" xfId="1" applyNumberFormat="1" applyBorder="1"/>
    <xf numFmtId="49" fontId="6" fillId="5" borderId="1" xfId="1" applyNumberFormat="1" applyFill="1" applyBorder="1"/>
    <xf numFmtId="4" fontId="7" fillId="5" borderId="1" xfId="1" applyNumberFormat="1" applyFont="1" applyFill="1" applyBorder="1" applyAlignment="1">
      <alignment horizontal="center"/>
    </xf>
    <xf numFmtId="166" fontId="8" fillId="5" borderId="1" xfId="1" applyNumberFormat="1" applyFont="1" applyFill="1" applyBorder="1"/>
    <xf numFmtId="49" fontId="6" fillId="5" borderId="1" xfId="1" applyNumberFormat="1" applyFill="1" applyBorder="1" applyAlignment="1">
      <alignment horizontal="left"/>
    </xf>
    <xf numFmtId="49" fontId="6" fillId="5" borderId="1" xfId="1" applyNumberFormat="1" applyFill="1" applyBorder="1" applyAlignment="1">
      <alignment horizontal="right"/>
    </xf>
    <xf numFmtId="49" fontId="6" fillId="0" borderId="1" xfId="1" applyNumberFormat="1" applyFill="1" applyBorder="1"/>
    <xf numFmtId="4" fontId="6" fillId="0" borderId="1" xfId="1" applyNumberFormat="1" applyFill="1" applyBorder="1" applyAlignment="1">
      <alignment horizontal="left"/>
    </xf>
    <xf numFmtId="166" fontId="9" fillId="0" borderId="1" xfId="1" applyNumberFormat="1" applyFont="1" applyFill="1" applyBorder="1"/>
    <xf numFmtId="166" fontId="9" fillId="0" borderId="1" xfId="1" applyNumberFormat="1" applyFont="1" applyBorder="1"/>
    <xf numFmtId="166" fontId="7" fillId="0" borderId="1" xfId="1" applyNumberFormat="1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0"/>
  <sheetViews>
    <sheetView tabSelected="1" zoomScaleNormal="100" workbookViewId="0">
      <selection activeCell="C85" sqref="C85"/>
    </sheetView>
  </sheetViews>
  <sheetFormatPr defaultRowHeight="15" x14ac:dyDescent="0.25"/>
  <cols>
    <col min="1" max="1" width="6.7109375" customWidth="1"/>
    <col min="2" max="2" width="26.28515625" customWidth="1"/>
    <col min="3" max="3" width="31.8554687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1"/>
      <c r="J7" s="11"/>
    </row>
    <row r="8" spans="2:15" x14ac:dyDescent="0.25">
      <c r="C8" s="34" t="s">
        <v>25</v>
      </c>
      <c r="D8" s="34"/>
      <c r="E8" s="34"/>
      <c r="F8" s="34"/>
      <c r="G8" s="3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5" t="s">
        <v>22</v>
      </c>
      <c r="C11" s="36"/>
      <c r="D11" s="36"/>
      <c r="E11" s="36"/>
      <c r="F11" s="37"/>
      <c r="G11" s="2" t="s">
        <v>5</v>
      </c>
      <c r="H11" s="2" t="s">
        <v>6</v>
      </c>
      <c r="I11" s="11"/>
      <c r="J11" s="11"/>
      <c r="K11" s="31"/>
      <c r="L11" s="31"/>
      <c r="M11" s="31"/>
      <c r="N11" s="31"/>
      <c r="O11" s="31"/>
    </row>
    <row r="12" spans="2:15" x14ac:dyDescent="0.25">
      <c r="B12" s="23" t="s">
        <v>20</v>
      </c>
      <c r="C12" s="23"/>
      <c r="D12" s="23"/>
      <c r="E12" s="23"/>
      <c r="F12" s="23"/>
      <c r="G12" s="14">
        <v>43693</v>
      </c>
      <c r="H12" s="7">
        <v>8335510.8499999996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24" t="s">
        <v>9</v>
      </c>
      <c r="C13" s="24"/>
      <c r="D13" s="24"/>
      <c r="E13" s="24"/>
      <c r="F13" s="24"/>
      <c r="G13" s="14"/>
      <c r="H13" s="3">
        <f>H14+H25-H32-H42</f>
        <v>8271071.5100000054</v>
      </c>
      <c r="I13" s="11"/>
      <c r="J13" s="11"/>
      <c r="K13" s="9"/>
      <c r="L13" s="9"/>
      <c r="M13" s="9"/>
      <c r="N13" s="9"/>
      <c r="O13" s="9"/>
    </row>
    <row r="14" spans="2:15" x14ac:dyDescent="0.25">
      <c r="B14" s="25" t="s">
        <v>23</v>
      </c>
      <c r="C14" s="25"/>
      <c r="D14" s="25"/>
      <c r="E14" s="25"/>
      <c r="F14" s="25"/>
      <c r="G14" s="16">
        <v>43693</v>
      </c>
      <c r="H14" s="4">
        <f>H15+H16+H17+H18+H19+H20+H21+H22+H23+H24</f>
        <v>23797667.610000003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15530053.85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182932.2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f>408551.88+408551.88+209609.33-1026713.09</f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</f>
        <v>3630493.5300000003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</f>
        <v>1003856.2999999998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26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</f>
        <v>1042727.19</v>
      </c>
      <c r="I24" s="11"/>
      <c r="J24" s="11"/>
      <c r="K24" s="8"/>
      <c r="L24" s="8"/>
    </row>
    <row r="25" spans="2:13" x14ac:dyDescent="0.25">
      <c r="B25" s="25" t="s">
        <v>24</v>
      </c>
      <c r="C25" s="25"/>
      <c r="D25" s="25"/>
      <c r="E25" s="25"/>
      <c r="F25" s="25"/>
      <c r="G25" s="16">
        <v>43693</v>
      </c>
      <c r="H25" s="4">
        <f>H26+H27+H28+H29+H30+H31</f>
        <v>3168623.3000000003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1943346.34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f>116901.44-116901.44+37517.74-37517.74</f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26" t="s">
        <v>16</v>
      </c>
      <c r="C32" s="26"/>
      <c r="D32" s="26"/>
      <c r="E32" s="26"/>
      <c r="F32" s="26"/>
      <c r="G32" s="17">
        <v>43693</v>
      </c>
      <c r="H32" s="5">
        <f>SUM(H33:H41)</f>
        <v>16751873.059999999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15530053.85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10">
        <v>0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182932.2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390480.6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f>646058.41+2348</f>
        <v>648406.41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6" t="s">
        <v>21</v>
      </c>
      <c r="C42" s="26"/>
      <c r="D42" s="26"/>
      <c r="E42" s="26"/>
      <c r="F42" s="26"/>
      <c r="G42" s="17">
        <v>43693</v>
      </c>
      <c r="H42" s="5">
        <f>SUM(H43:H47)</f>
        <v>1943346.34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1943346.34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27" t="s">
        <v>18</v>
      </c>
      <c r="C48" s="27"/>
      <c r="D48" s="27"/>
      <c r="E48" s="27"/>
      <c r="F48" s="27"/>
      <c r="G48" s="18">
        <v>43693</v>
      </c>
      <c r="H48" s="6">
        <f>64441.88+490038.15+20307.49+295.38+39.26+23129.84+1704.35+5432.46-540949.2-0.27+1327.08+10544.92</f>
        <v>76311.339999999982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f>1327.08+10544.92</f>
        <v>11872</v>
      </c>
      <c r="I49" s="11"/>
      <c r="J49" s="11"/>
    </row>
    <row r="50" spans="2:11" x14ac:dyDescent="0.25">
      <c r="B50" s="24" t="s">
        <v>4</v>
      </c>
      <c r="C50" s="24"/>
      <c r="D50" s="24"/>
      <c r="E50" s="24"/>
      <c r="F50" s="24"/>
      <c r="G50" s="2"/>
      <c r="H50" s="7">
        <f>H14+H25-H32-H42+H48-H49</f>
        <v>8335510.8500000052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117</v>
      </c>
      <c r="C52" s="22"/>
      <c r="D52" s="22"/>
      <c r="E52" s="22"/>
      <c r="F52" s="22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  <row r="54" spans="2:11" x14ac:dyDescent="0.25">
      <c r="B54" s="38" t="s">
        <v>27</v>
      </c>
      <c r="C54" s="39" t="s">
        <v>28</v>
      </c>
      <c r="D54" s="40">
        <v>168000</v>
      </c>
      <c r="E54" s="41" t="s">
        <v>29</v>
      </c>
    </row>
    <row r="55" spans="2:11" x14ac:dyDescent="0.25">
      <c r="B55" s="38" t="s">
        <v>27</v>
      </c>
      <c r="C55" s="39" t="s">
        <v>28</v>
      </c>
      <c r="D55" s="40">
        <v>31200</v>
      </c>
      <c r="E55" s="41" t="s">
        <v>30</v>
      </c>
    </row>
    <row r="56" spans="2:11" x14ac:dyDescent="0.25">
      <c r="B56" s="38" t="s">
        <v>31</v>
      </c>
      <c r="C56" s="39" t="s">
        <v>28</v>
      </c>
      <c r="D56" s="40">
        <v>74044.800000000003</v>
      </c>
      <c r="E56" s="41" t="s">
        <v>32</v>
      </c>
    </row>
    <row r="57" spans="2:11" x14ac:dyDescent="0.25">
      <c r="B57" s="42" t="s">
        <v>33</v>
      </c>
      <c r="C57" s="39" t="s">
        <v>28</v>
      </c>
      <c r="D57" s="40">
        <v>12246</v>
      </c>
      <c r="E57" s="41" t="s">
        <v>34</v>
      </c>
    </row>
    <row r="58" spans="2:11" x14ac:dyDescent="0.25">
      <c r="B58" s="42" t="s">
        <v>33</v>
      </c>
      <c r="C58" s="39" t="s">
        <v>28</v>
      </c>
      <c r="D58" s="40">
        <v>16992</v>
      </c>
      <c r="E58" s="41" t="s">
        <v>35</v>
      </c>
    </row>
    <row r="59" spans="2:11" x14ac:dyDescent="0.25">
      <c r="B59" s="42" t="s">
        <v>33</v>
      </c>
      <c r="C59" s="39" t="s">
        <v>28</v>
      </c>
      <c r="D59" s="40">
        <v>5313</v>
      </c>
      <c r="E59" s="41" t="s">
        <v>36</v>
      </c>
    </row>
    <row r="60" spans="2:11" x14ac:dyDescent="0.25">
      <c r="B60" s="38" t="s">
        <v>37</v>
      </c>
      <c r="C60" s="39" t="s">
        <v>38</v>
      </c>
      <c r="D60" s="40">
        <v>58140</v>
      </c>
      <c r="E60" s="41" t="s">
        <v>39</v>
      </c>
    </row>
    <row r="61" spans="2:11" x14ac:dyDescent="0.25">
      <c r="B61" s="42" t="s">
        <v>33</v>
      </c>
      <c r="C61" s="39" t="s">
        <v>40</v>
      </c>
      <c r="D61" s="40">
        <v>24544.799999999999</v>
      </c>
      <c r="E61" s="41" t="s">
        <v>41</v>
      </c>
    </row>
    <row r="62" spans="2:11" x14ac:dyDescent="0.25">
      <c r="B62" s="43"/>
      <c r="C62" s="44" t="s">
        <v>42</v>
      </c>
      <c r="D62" s="45">
        <f>SUM(D54:D61)</f>
        <v>390480.6</v>
      </c>
      <c r="E62" s="46"/>
    </row>
    <row r="63" spans="2:11" x14ac:dyDescent="0.25">
      <c r="B63" s="42" t="s">
        <v>43</v>
      </c>
      <c r="C63" s="39" t="s">
        <v>44</v>
      </c>
      <c r="D63" s="40">
        <v>182932.2</v>
      </c>
      <c r="E63" s="41" t="s">
        <v>45</v>
      </c>
    </row>
    <row r="64" spans="2:11" x14ac:dyDescent="0.25">
      <c r="B64" s="43"/>
      <c r="C64" s="44" t="s">
        <v>46</v>
      </c>
      <c r="D64" s="45">
        <f>SUM(D63)</f>
        <v>182932.2</v>
      </c>
      <c r="E64" s="47"/>
    </row>
    <row r="65" spans="2:5" x14ac:dyDescent="0.25">
      <c r="B65" s="42" t="s">
        <v>47</v>
      </c>
      <c r="C65" s="39" t="s">
        <v>48</v>
      </c>
      <c r="D65" s="40">
        <v>29216</v>
      </c>
      <c r="E65" s="42" t="s">
        <v>49</v>
      </c>
    </row>
    <row r="66" spans="2:5" x14ac:dyDescent="0.25">
      <c r="B66" s="42" t="s">
        <v>50</v>
      </c>
      <c r="C66" s="39" t="s">
        <v>51</v>
      </c>
      <c r="D66" s="40">
        <v>17200</v>
      </c>
      <c r="E66" s="42" t="s">
        <v>52</v>
      </c>
    </row>
    <row r="67" spans="2:5" x14ac:dyDescent="0.25">
      <c r="B67" s="42" t="s">
        <v>53</v>
      </c>
      <c r="C67" s="39" t="s">
        <v>54</v>
      </c>
      <c r="D67" s="40">
        <v>15622.14</v>
      </c>
      <c r="E67" s="42" t="s">
        <v>55</v>
      </c>
    </row>
    <row r="68" spans="2:5" x14ac:dyDescent="0.25">
      <c r="B68" s="42" t="s">
        <v>56</v>
      </c>
      <c r="C68" s="39" t="s">
        <v>57</v>
      </c>
      <c r="D68" s="40">
        <v>95613.97</v>
      </c>
      <c r="E68" s="42" t="s">
        <v>58</v>
      </c>
    </row>
    <row r="69" spans="2:5" x14ac:dyDescent="0.25">
      <c r="B69" s="48" t="s">
        <v>59</v>
      </c>
      <c r="C69" s="49" t="s">
        <v>60</v>
      </c>
      <c r="D69" s="50">
        <v>955</v>
      </c>
      <c r="E69" s="48" t="s">
        <v>61</v>
      </c>
    </row>
    <row r="70" spans="2:5" x14ac:dyDescent="0.25">
      <c r="B70" s="48" t="s">
        <v>59</v>
      </c>
      <c r="C70" s="49" t="s">
        <v>60</v>
      </c>
      <c r="D70" s="50">
        <v>1145</v>
      </c>
      <c r="E70" s="48" t="s">
        <v>62</v>
      </c>
    </row>
    <row r="71" spans="2:5" x14ac:dyDescent="0.25">
      <c r="B71" s="48" t="s">
        <v>59</v>
      </c>
      <c r="C71" s="49" t="s">
        <v>60</v>
      </c>
      <c r="D71" s="50">
        <v>400</v>
      </c>
      <c r="E71" s="48" t="s">
        <v>63</v>
      </c>
    </row>
    <row r="72" spans="2:5" x14ac:dyDescent="0.25">
      <c r="B72" s="48" t="s">
        <v>64</v>
      </c>
      <c r="C72" s="49" t="s">
        <v>65</v>
      </c>
      <c r="D72" s="50">
        <v>137040</v>
      </c>
      <c r="E72" s="48" t="s">
        <v>66</v>
      </c>
    </row>
    <row r="73" spans="2:5" x14ac:dyDescent="0.25">
      <c r="B73" s="48" t="s">
        <v>67</v>
      </c>
      <c r="C73" s="49" t="s">
        <v>68</v>
      </c>
      <c r="D73" s="50">
        <v>2968.41</v>
      </c>
      <c r="E73" s="48" t="s">
        <v>69</v>
      </c>
    </row>
    <row r="74" spans="2:5" x14ac:dyDescent="0.25">
      <c r="B74" s="48" t="s">
        <v>67</v>
      </c>
      <c r="C74" s="49" t="s">
        <v>68</v>
      </c>
      <c r="D74" s="50">
        <v>98151.1</v>
      </c>
      <c r="E74" s="48" t="s">
        <v>70</v>
      </c>
    </row>
    <row r="75" spans="2:5" x14ac:dyDescent="0.25">
      <c r="B75" s="48" t="s">
        <v>67</v>
      </c>
      <c r="C75" s="49" t="s">
        <v>68</v>
      </c>
      <c r="D75" s="50">
        <v>33057.9</v>
      </c>
      <c r="E75" s="48" t="s">
        <v>71</v>
      </c>
    </row>
    <row r="76" spans="2:5" x14ac:dyDescent="0.25">
      <c r="B76" s="48" t="s">
        <v>67</v>
      </c>
      <c r="C76" s="49" t="s">
        <v>68</v>
      </c>
      <c r="D76" s="50">
        <v>1023.06</v>
      </c>
      <c r="E76" s="48" t="s">
        <v>72</v>
      </c>
    </row>
    <row r="77" spans="2:5" x14ac:dyDescent="0.25">
      <c r="B77" s="48" t="s">
        <v>67</v>
      </c>
      <c r="C77" s="49" t="s">
        <v>68</v>
      </c>
      <c r="D77" s="50">
        <v>11053.39</v>
      </c>
      <c r="E77" s="48" t="s">
        <v>73</v>
      </c>
    </row>
    <row r="78" spans="2:5" x14ac:dyDescent="0.25">
      <c r="B78" s="48" t="s">
        <v>67</v>
      </c>
      <c r="C78" s="49" t="s">
        <v>68</v>
      </c>
      <c r="D78" s="50">
        <v>12998.24</v>
      </c>
      <c r="E78" s="48" t="s">
        <v>74</v>
      </c>
    </row>
    <row r="79" spans="2:5" x14ac:dyDescent="0.25">
      <c r="B79" s="48" t="s">
        <v>75</v>
      </c>
      <c r="C79" s="49" t="s">
        <v>76</v>
      </c>
      <c r="D79" s="50">
        <v>13546</v>
      </c>
      <c r="E79" s="48" t="s">
        <v>77</v>
      </c>
    </row>
    <row r="80" spans="2:5" x14ac:dyDescent="0.25">
      <c r="B80" s="48" t="s">
        <v>33</v>
      </c>
      <c r="C80" s="49" t="s">
        <v>78</v>
      </c>
      <c r="D80" s="50">
        <v>12192</v>
      </c>
      <c r="E80" s="48" t="s">
        <v>34</v>
      </c>
    </row>
    <row r="81" spans="2:5" x14ac:dyDescent="0.25">
      <c r="B81" s="48" t="s">
        <v>79</v>
      </c>
      <c r="C81" s="49" t="s">
        <v>80</v>
      </c>
      <c r="D81" s="50">
        <v>15000</v>
      </c>
      <c r="E81" s="48" t="s">
        <v>81</v>
      </c>
    </row>
    <row r="82" spans="2:5" x14ac:dyDescent="0.25">
      <c r="B82" s="48" t="s">
        <v>79</v>
      </c>
      <c r="C82" s="49" t="s">
        <v>80</v>
      </c>
      <c r="D82" s="50">
        <v>7000</v>
      </c>
      <c r="E82" s="48" t="s">
        <v>82</v>
      </c>
    </row>
    <row r="83" spans="2:5" x14ac:dyDescent="0.25">
      <c r="B83" s="48" t="s">
        <v>83</v>
      </c>
      <c r="C83" s="49" t="s">
        <v>84</v>
      </c>
      <c r="D83" s="50">
        <v>25723.200000000001</v>
      </c>
      <c r="E83" s="48" t="s">
        <v>85</v>
      </c>
    </row>
    <row r="84" spans="2:5" x14ac:dyDescent="0.25">
      <c r="B84" s="48" t="s">
        <v>86</v>
      </c>
      <c r="C84" s="49" t="s">
        <v>57</v>
      </c>
      <c r="D84" s="50">
        <v>9000</v>
      </c>
      <c r="E84" s="48" t="s">
        <v>87</v>
      </c>
    </row>
    <row r="85" spans="2:5" x14ac:dyDescent="0.25">
      <c r="B85" s="48" t="s">
        <v>86</v>
      </c>
      <c r="C85" s="49" t="s">
        <v>88</v>
      </c>
      <c r="D85" s="50">
        <v>1700</v>
      </c>
      <c r="E85" s="48" t="s">
        <v>89</v>
      </c>
    </row>
    <row r="86" spans="2:5" x14ac:dyDescent="0.25">
      <c r="B86" s="48" t="s">
        <v>86</v>
      </c>
      <c r="C86" s="49" t="s">
        <v>88</v>
      </c>
      <c r="D86" s="50">
        <v>1700</v>
      </c>
      <c r="E86" s="48" t="s">
        <v>90</v>
      </c>
    </row>
    <row r="87" spans="2:5" x14ac:dyDescent="0.25">
      <c r="B87" s="48" t="s">
        <v>91</v>
      </c>
      <c r="C87" s="49" t="s">
        <v>65</v>
      </c>
      <c r="D87" s="50">
        <v>6000</v>
      </c>
      <c r="E87" s="48" t="s">
        <v>92</v>
      </c>
    </row>
    <row r="88" spans="2:5" x14ac:dyDescent="0.25">
      <c r="B88" s="48" t="s">
        <v>93</v>
      </c>
      <c r="C88" s="49" t="s">
        <v>57</v>
      </c>
      <c r="D88" s="50">
        <v>28800</v>
      </c>
      <c r="E88" s="48" t="s">
        <v>94</v>
      </c>
    </row>
    <row r="89" spans="2:5" x14ac:dyDescent="0.25">
      <c r="B89" s="48" t="s">
        <v>95</v>
      </c>
      <c r="C89" s="49" t="s">
        <v>96</v>
      </c>
      <c r="D89" s="50">
        <v>599</v>
      </c>
      <c r="E89" s="48" t="s">
        <v>97</v>
      </c>
    </row>
    <row r="90" spans="2:5" x14ac:dyDescent="0.25">
      <c r="B90" s="48" t="s">
        <v>95</v>
      </c>
      <c r="C90" s="49" t="s">
        <v>96</v>
      </c>
      <c r="D90" s="50">
        <v>599</v>
      </c>
      <c r="E90" s="48" t="s">
        <v>98</v>
      </c>
    </row>
    <row r="91" spans="2:5" x14ac:dyDescent="0.25">
      <c r="B91" s="48" t="s">
        <v>95</v>
      </c>
      <c r="C91" s="49" t="s">
        <v>96</v>
      </c>
      <c r="D91" s="50">
        <v>599</v>
      </c>
      <c r="E91" s="48" t="s">
        <v>99</v>
      </c>
    </row>
    <row r="92" spans="2:5" x14ac:dyDescent="0.25">
      <c r="B92" s="48" t="s">
        <v>95</v>
      </c>
      <c r="C92" s="49" t="s">
        <v>96</v>
      </c>
      <c r="D92" s="50">
        <v>8151</v>
      </c>
      <c r="E92" s="48" t="s">
        <v>100</v>
      </c>
    </row>
    <row r="93" spans="2:5" x14ac:dyDescent="0.25">
      <c r="B93" s="48" t="s">
        <v>95</v>
      </c>
      <c r="C93" s="49" t="s">
        <v>96</v>
      </c>
      <c r="D93" s="50">
        <v>3420</v>
      </c>
      <c r="E93" s="48" t="s">
        <v>101</v>
      </c>
    </row>
    <row r="94" spans="2:5" x14ac:dyDescent="0.25">
      <c r="B94" s="48" t="s">
        <v>102</v>
      </c>
      <c r="C94" s="49" t="s">
        <v>84</v>
      </c>
      <c r="D94" s="50">
        <v>5610</v>
      </c>
      <c r="E94" s="48" t="s">
        <v>103</v>
      </c>
    </row>
    <row r="95" spans="2:5" x14ac:dyDescent="0.25">
      <c r="B95" s="48" t="s">
        <v>104</v>
      </c>
      <c r="C95" s="49" t="s">
        <v>57</v>
      </c>
      <c r="D95" s="50">
        <v>17000</v>
      </c>
      <c r="E95" s="48" t="s">
        <v>105</v>
      </c>
    </row>
    <row r="96" spans="2:5" x14ac:dyDescent="0.25">
      <c r="B96" s="42" t="s">
        <v>106</v>
      </c>
      <c r="C96" s="39" t="s">
        <v>107</v>
      </c>
      <c r="D96" s="51">
        <v>22500</v>
      </c>
      <c r="E96" s="42" t="s">
        <v>108</v>
      </c>
    </row>
    <row r="97" spans="2:5" x14ac:dyDescent="0.25">
      <c r="B97" s="42" t="s">
        <v>109</v>
      </c>
      <c r="C97" s="39" t="s">
        <v>65</v>
      </c>
      <c r="D97" s="51">
        <v>1200</v>
      </c>
      <c r="E97" s="42" t="s">
        <v>110</v>
      </c>
    </row>
    <row r="98" spans="2:5" x14ac:dyDescent="0.25">
      <c r="B98" s="42" t="s">
        <v>111</v>
      </c>
      <c r="C98" s="39" t="s">
        <v>112</v>
      </c>
      <c r="D98" s="51">
        <v>9275</v>
      </c>
      <c r="E98" s="42" t="s">
        <v>113</v>
      </c>
    </row>
    <row r="99" spans="2:5" x14ac:dyDescent="0.25">
      <c r="B99" s="43"/>
      <c r="C99" s="44" t="s">
        <v>114</v>
      </c>
      <c r="D99" s="45">
        <f>SUM(D65:D98)</f>
        <v>646058.41</v>
      </c>
      <c r="E99" s="43"/>
    </row>
    <row r="100" spans="2:5" x14ac:dyDescent="0.25">
      <c r="B100" s="38" t="s">
        <v>115</v>
      </c>
      <c r="C100" s="39" t="s">
        <v>116</v>
      </c>
      <c r="D100" s="52">
        <v>2348</v>
      </c>
      <c r="E100" s="2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2019-08-19T06:39:57Z</dcterms:modified>
</cp:coreProperties>
</file>